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ndriska.jelinkova\Documents\vlk\újma\návrh náhradové vyhlášky 2024\"/>
    </mc:Choice>
  </mc:AlternateContent>
  <bookViews>
    <workbookView xWindow="-110" yWindow="-110" windowWidth="23260" windowHeight="1258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37" i="1" s="1"/>
  <c r="H36" i="1" l="1"/>
  <c r="I34" i="1"/>
  <c r="I30" i="1"/>
  <c r="I29" i="1"/>
  <c r="H30" i="1" l="1"/>
  <c r="H29" i="1"/>
  <c r="I31" i="1" s="1"/>
  <c r="H33" i="1"/>
  <c r="H34" i="1" l="1"/>
  <c r="H31" i="1"/>
</calcChain>
</file>

<file path=xl/comments1.xml><?xml version="1.0" encoding="utf-8"?>
<comments xmlns="http://schemas.openxmlformats.org/spreadsheetml/2006/main">
  <authors>
    <author>JinJel</author>
    <author>Hana Heinzelová</author>
  </authors>
  <commentList>
    <comment ref="C3" authorId="0" shapeId="0">
      <text>
        <r>
          <rPr>
            <sz val="9"/>
            <color indexed="81"/>
            <rFont val="Tahoma"/>
            <family val="2"/>
            <charset val="238"/>
          </rPr>
          <t>číslo pozemku dle katastru nemovitostí</t>
        </r>
      </text>
    </comment>
    <comment ref="D3" authorId="0" shapeId="0">
      <text>
        <r>
          <rPr>
            <sz val="9"/>
            <color indexed="81"/>
            <rFont val="Tahoma"/>
            <family val="2"/>
            <charset val="238"/>
          </rPr>
          <t>číslo pozemku dle pozemkového
 katastru. 
Pro pozemky uvedené v katastru nemovitostí se nevyplňuje.</t>
        </r>
      </text>
    </comment>
    <comment ref="E3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číslo pozemku dle grafického přídělu.
Pro pozemky uvedené v katastru nemovitostí se nevyplňuje.
</t>
        </r>
      </text>
    </comment>
    <comment ref="H3" authorId="1" shapeId="0">
      <text>
        <r>
          <rPr>
            <sz val="9"/>
            <color indexed="81"/>
            <rFont val="Tahoma"/>
            <family val="2"/>
            <charset val="238"/>
          </rPr>
          <t>vyplňujte pouze zamědělské pozemky podle evidence v katastru nemovitostí(TTP, orná, sad, zahrada)</t>
        </r>
      </text>
    </comment>
    <comment ref="H27" authorId="1" shapeId="0">
      <text>
        <r>
          <rPr>
            <sz val="9"/>
            <color indexed="81"/>
            <rFont val="Tahoma"/>
            <family val="2"/>
            <charset val="238"/>
          </rPr>
          <t xml:space="preserve">
Výměra se sama vypočítá po dosazení výměr pozemků. </t>
        </r>
      </text>
    </comment>
    <comment ref="H29" authorId="1" shapeId="0">
      <text>
        <r>
          <rPr>
            <sz val="9"/>
            <color indexed="81"/>
            <rFont val="Tahoma"/>
            <family val="2"/>
            <charset val="238"/>
          </rPr>
          <t xml:space="preserve">
sazba na hektar pro žadatele s výměrou menší než 42 ha se vypočítá automaticky po dosazení výměr zemědělských pozemků (TTP, orná, sad, zahrada)</t>
        </r>
      </text>
    </comment>
    <comment ref="H30" authorId="1" shapeId="0">
      <text>
        <r>
          <rPr>
            <sz val="9"/>
            <color indexed="81"/>
            <rFont val="Tahoma"/>
            <family val="2"/>
            <charset val="238"/>
          </rPr>
          <t xml:space="preserve">
sazba na hektar pro žadatele s výměrou větší než 42 a menší než 52 ha se vypočítá automaticky po dosazení výměr zemědělských pozemků (TTP, orná, sad, zahrada)</t>
        </r>
      </text>
    </comment>
    <comment ref="H31" authorId="1" shapeId="0">
      <text>
        <r>
          <rPr>
            <sz val="9"/>
            <color indexed="81"/>
            <rFont val="Tahoma"/>
            <family val="2"/>
            <charset val="238"/>
          </rPr>
          <t xml:space="preserve">
újma se vypočte automaticky po dosazení výměry zemědělských pozemků</t>
        </r>
      </text>
    </comment>
    <comment ref="H34" authorId="1" shapeId="0">
      <text>
        <r>
          <rPr>
            <sz val="9"/>
            <color indexed="81"/>
            <rFont val="Tahoma"/>
            <family val="2"/>
            <charset val="238"/>
          </rPr>
          <t xml:space="preserve">
újma se žadatelům s výměrou větší než 52 ha vypočte automaticky po dosazení výměry zemědělských pozemků</t>
        </r>
      </text>
    </comment>
  </commentList>
</comments>
</file>

<file path=xl/sharedStrings.xml><?xml version="1.0" encoding="utf-8"?>
<sst xmlns="http://schemas.openxmlformats.org/spreadsheetml/2006/main" count="21" uniqueCount="20">
  <si>
    <t>Obec</t>
  </si>
  <si>
    <t>Katastrální území</t>
  </si>
  <si>
    <t>č. poz. KN</t>
  </si>
  <si>
    <t>č. poz.  GP</t>
  </si>
  <si>
    <t>Výměra uplatňovaná celkem ha na dvě desetinná místa</t>
  </si>
  <si>
    <t xml:space="preserve">výměra pozemku dle KN celkem (ha) </t>
  </si>
  <si>
    <t>č. poz. PK</t>
  </si>
  <si>
    <t>výměra zemědělského pozemku  uplatňovaná v žádosti (ha )</t>
  </si>
  <si>
    <t xml:space="preserve">kultura dle katastru nemovitostí </t>
  </si>
  <si>
    <t>újma do plochy 52 ha</t>
  </si>
  <si>
    <t>újma na ploše větší než 52 ha</t>
  </si>
  <si>
    <t>Výše náhrady po novele vyhlášky č. 432/2005 Sb. platné od 1.3.2024</t>
  </si>
  <si>
    <t>vypočítaná sazba za 1 ha podle připravované novely vyhlášky - na ploše menší než 42 ha</t>
  </si>
  <si>
    <t>vypočítaná sazba za 1 ha podle připravované novely vyhlášky - na ploše větší než 42 ha a menší než 52 ha</t>
  </si>
  <si>
    <t xml:space="preserve">sazba za 1 ha podle připravované novely vyhlášky - na ploše větší než 52 ha </t>
  </si>
  <si>
    <t>5475,59119001999, tj. 5500 až po zaokrouhlení</t>
  </si>
  <si>
    <t>hranice 41,84, tj. 42 po zaokrouhlení</t>
  </si>
  <si>
    <t>sazba - všechny vzorce dohromady před zaokrouhlením</t>
  </si>
  <si>
    <t>sazba - všechny vzorce dohromady po zaokrouhlení</t>
  </si>
  <si>
    <t>bez zaokrouhlení na stovky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</si>
</sst>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0"/>
      <color rgb="FF7F7F7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164" fontId="0" fillId="0" borderId="0" xfId="1" applyNumberFormat="1" applyFont="1"/>
    <xf numFmtId="0" fontId="1" fillId="0" borderId="3" xfId="0" applyFont="1" applyBorder="1"/>
    <xf numFmtId="43" fontId="1" fillId="0" borderId="16" xfId="1" applyFont="1" applyBorder="1"/>
    <xf numFmtId="0" fontId="0" fillId="0" borderId="15" xfId="0" applyBorder="1"/>
    <xf numFmtId="2" fontId="0" fillId="0" borderId="1" xfId="0" applyNumberFormat="1" applyBorder="1"/>
    <xf numFmtId="0" fontId="4" fillId="0" borderId="0" xfId="0" applyFont="1"/>
    <xf numFmtId="0" fontId="1" fillId="0" borderId="20" xfId="0" applyFont="1" applyBorder="1"/>
    <xf numFmtId="0" fontId="1" fillId="0" borderId="21" xfId="0" applyFont="1" applyBorder="1"/>
    <xf numFmtId="43" fontId="1" fillId="0" borderId="22" xfId="1" applyFont="1" applyBorder="1"/>
    <xf numFmtId="43" fontId="0" fillId="0" borderId="0" xfId="0" applyNumberFormat="1"/>
    <xf numFmtId="0" fontId="1" fillId="0" borderId="2" xfId="0" applyFont="1" applyBorder="1"/>
    <xf numFmtId="0" fontId="1" fillId="0" borderId="19" xfId="0" applyFont="1" applyBorder="1"/>
    <xf numFmtId="0" fontId="1" fillId="0" borderId="18" xfId="0" applyFont="1" applyBorder="1"/>
    <xf numFmtId="164" fontId="1" fillId="2" borderId="1" xfId="1" applyNumberFormat="1" applyFont="1" applyFill="1" applyBorder="1"/>
    <xf numFmtId="43" fontId="1" fillId="2" borderId="17" xfId="1" applyFont="1" applyFill="1" applyBorder="1"/>
    <xf numFmtId="0" fontId="5" fillId="0" borderId="0" xfId="2"/>
    <xf numFmtId="4" fontId="5" fillId="0" borderId="0" xfId="2" applyNumberForma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5" xfId="0" applyFont="1" applyFill="1" applyBorder="1"/>
    <xf numFmtId="0" fontId="1" fillId="2" borderId="10" xfId="0" applyFont="1" applyFill="1" applyBorder="1"/>
    <xf numFmtId="0" fontId="0" fillId="2" borderId="6" xfId="0" applyFill="1" applyBorder="1"/>
  </cellXfs>
  <cellStyles count="3">
    <cellStyle name="Čárka" xfId="1" builtinId="3"/>
    <cellStyle name="Normální" xfId="0" builtinId="0"/>
    <cellStyle name="Vysvětlující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abSelected="1" topLeftCell="A20" zoomScale="95" workbookViewId="0">
      <selection activeCell="B39" sqref="B39"/>
    </sheetView>
  </sheetViews>
  <sheetFormatPr defaultRowHeight="14.5" x14ac:dyDescent="0.35"/>
  <cols>
    <col min="1" max="1" width="17.90625" customWidth="1"/>
    <col min="2" max="2" width="20.453125" customWidth="1"/>
    <col min="4" max="4" width="8.36328125" customWidth="1"/>
    <col min="6" max="6" width="12.08984375" customWidth="1"/>
    <col min="7" max="7" width="18.6328125" customWidth="1"/>
    <col min="8" max="8" width="27.36328125" customWidth="1"/>
    <col min="9" max="9" width="22.81640625" customWidth="1"/>
    <col min="10" max="10" width="9.453125" bestFit="1" customWidth="1"/>
  </cols>
  <sheetData>
    <row r="1" spans="1:10" ht="15.5" x14ac:dyDescent="0.35">
      <c r="A1" s="16" t="s">
        <v>11</v>
      </c>
    </row>
    <row r="2" spans="1:10" ht="15" thickBot="1" x14ac:dyDescent="0.4"/>
    <row r="3" spans="1:10" s="1" customFormat="1" ht="44" thickBot="1" x14ac:dyDescent="0.4">
      <c r="A3" s="8" t="s">
        <v>0</v>
      </c>
      <c r="B3" s="9" t="s">
        <v>1</v>
      </c>
      <c r="C3" s="9" t="s">
        <v>2</v>
      </c>
      <c r="D3" s="9" t="s">
        <v>6</v>
      </c>
      <c r="E3" s="9" t="s">
        <v>3</v>
      </c>
      <c r="F3" s="9" t="s">
        <v>8</v>
      </c>
      <c r="G3" s="9" t="s">
        <v>5</v>
      </c>
      <c r="H3" s="10" t="s">
        <v>7</v>
      </c>
    </row>
    <row r="4" spans="1:10" x14ac:dyDescent="0.35">
      <c r="A4" s="7"/>
      <c r="B4" s="7"/>
      <c r="C4" s="7"/>
      <c r="D4" s="7"/>
      <c r="E4" s="7"/>
      <c r="F4" s="7"/>
      <c r="G4" s="7"/>
      <c r="H4" s="7"/>
    </row>
    <row r="5" spans="1:10" x14ac:dyDescent="0.35">
      <c r="A5" s="2"/>
      <c r="C5" s="3"/>
      <c r="D5" s="3"/>
      <c r="E5" s="3"/>
      <c r="F5" s="3"/>
      <c r="G5" s="3"/>
      <c r="H5" s="3"/>
    </row>
    <row r="6" spans="1:10" x14ac:dyDescent="0.35">
      <c r="A6" s="2"/>
      <c r="C6" s="3"/>
      <c r="D6" s="3"/>
      <c r="E6" s="3"/>
      <c r="F6" s="3"/>
      <c r="G6" s="3"/>
      <c r="H6" s="3"/>
    </row>
    <row r="7" spans="1:10" x14ac:dyDescent="0.35">
      <c r="A7" s="2"/>
      <c r="C7" s="3"/>
      <c r="D7" s="3"/>
      <c r="E7" s="3"/>
      <c r="F7" s="3"/>
      <c r="G7" s="3"/>
      <c r="H7" s="3"/>
    </row>
    <row r="8" spans="1:10" x14ac:dyDescent="0.35">
      <c r="A8" s="2"/>
      <c r="C8" s="3"/>
      <c r="D8" s="3"/>
      <c r="E8" s="3"/>
      <c r="F8" s="3"/>
      <c r="G8" s="3"/>
      <c r="H8" s="3"/>
      <c r="J8" s="20"/>
    </row>
    <row r="9" spans="1:10" x14ac:dyDescent="0.35">
      <c r="A9" s="2"/>
      <c r="C9" s="3"/>
      <c r="D9" s="3"/>
      <c r="E9" s="3"/>
      <c r="F9" s="3"/>
      <c r="G9" s="3"/>
      <c r="H9" s="3"/>
    </row>
    <row r="10" spans="1:10" x14ac:dyDescent="0.35">
      <c r="A10" s="2"/>
      <c r="C10" s="3"/>
      <c r="D10" s="3"/>
      <c r="E10" s="3"/>
      <c r="F10" s="3"/>
      <c r="G10" s="3"/>
      <c r="H10" s="3"/>
    </row>
    <row r="11" spans="1:10" x14ac:dyDescent="0.35">
      <c r="A11" s="2"/>
      <c r="C11" s="3"/>
      <c r="D11" s="3"/>
      <c r="E11" s="3"/>
      <c r="F11" s="3"/>
      <c r="G11" s="3"/>
      <c r="H11" s="3"/>
    </row>
    <row r="12" spans="1:10" x14ac:dyDescent="0.35">
      <c r="A12" s="2"/>
      <c r="C12" s="3"/>
      <c r="D12" s="3"/>
      <c r="E12" s="3"/>
      <c r="F12" s="3"/>
      <c r="G12" s="3"/>
      <c r="H12" s="3"/>
    </row>
    <row r="13" spans="1:10" x14ac:dyDescent="0.35">
      <c r="A13" s="2"/>
      <c r="C13" s="3"/>
      <c r="D13" s="3"/>
      <c r="E13" s="3"/>
      <c r="F13" s="3"/>
      <c r="G13" s="3"/>
      <c r="H13" s="3"/>
    </row>
    <row r="14" spans="1:10" x14ac:dyDescent="0.35">
      <c r="A14" s="2"/>
      <c r="C14" s="3"/>
      <c r="D14" s="3"/>
      <c r="E14" s="3"/>
      <c r="F14" s="3"/>
      <c r="G14" s="3"/>
      <c r="H14" s="3"/>
    </row>
    <row r="15" spans="1:10" x14ac:dyDescent="0.35">
      <c r="A15" s="2"/>
      <c r="C15" s="3"/>
      <c r="D15" s="3"/>
      <c r="E15" s="3"/>
      <c r="F15" s="3"/>
      <c r="G15" s="3"/>
      <c r="H15" s="3"/>
    </row>
    <row r="16" spans="1:10" x14ac:dyDescent="0.35">
      <c r="A16" s="2"/>
      <c r="C16" s="3"/>
      <c r="D16" s="3"/>
      <c r="E16" s="3"/>
      <c r="F16" s="3"/>
      <c r="G16" s="3"/>
      <c r="H16" s="3"/>
    </row>
    <row r="17" spans="1:10" x14ac:dyDescent="0.35">
      <c r="A17" s="2"/>
      <c r="C17" s="3"/>
      <c r="D17" s="3"/>
      <c r="E17" s="3"/>
      <c r="F17" s="3"/>
      <c r="G17" s="3"/>
      <c r="H17" s="3"/>
    </row>
    <row r="18" spans="1:10" x14ac:dyDescent="0.35">
      <c r="A18" s="2"/>
      <c r="C18" s="3"/>
      <c r="D18" s="3"/>
      <c r="E18" s="3"/>
      <c r="F18" s="3"/>
      <c r="G18" s="3"/>
      <c r="H18" s="3"/>
    </row>
    <row r="19" spans="1:10" x14ac:dyDescent="0.35">
      <c r="A19" s="2"/>
      <c r="C19" s="3"/>
      <c r="D19" s="3"/>
      <c r="E19" s="3"/>
      <c r="F19" s="3"/>
      <c r="G19" s="3"/>
      <c r="H19" s="3"/>
    </row>
    <row r="20" spans="1:10" x14ac:dyDescent="0.35">
      <c r="A20" s="2"/>
      <c r="C20" s="3"/>
      <c r="D20" s="3"/>
      <c r="E20" s="3"/>
      <c r="F20" s="3"/>
      <c r="G20" s="3"/>
      <c r="H20" s="3"/>
    </row>
    <row r="21" spans="1:10" x14ac:dyDescent="0.35">
      <c r="A21" s="2"/>
      <c r="C21" s="3"/>
      <c r="D21" s="3"/>
      <c r="E21" s="3"/>
      <c r="F21" s="3"/>
      <c r="G21" s="3"/>
      <c r="H21" s="3"/>
    </row>
    <row r="22" spans="1:10" x14ac:dyDescent="0.35">
      <c r="A22" s="2"/>
      <c r="C22" s="3"/>
      <c r="D22" s="3"/>
      <c r="E22" s="3"/>
      <c r="F22" s="3"/>
      <c r="G22" s="3"/>
      <c r="H22" s="3"/>
    </row>
    <row r="23" spans="1:10" x14ac:dyDescent="0.35">
      <c r="A23" s="2"/>
      <c r="C23" s="3"/>
      <c r="D23" s="3"/>
      <c r="E23" s="3"/>
      <c r="F23" s="3"/>
      <c r="G23" s="3"/>
      <c r="H23" s="3"/>
    </row>
    <row r="24" spans="1:10" x14ac:dyDescent="0.35">
      <c r="A24" s="2"/>
      <c r="C24" s="3"/>
      <c r="D24" s="3"/>
      <c r="E24" s="3"/>
      <c r="F24" s="3"/>
      <c r="G24" s="3"/>
      <c r="H24" s="3"/>
    </row>
    <row r="25" spans="1:10" x14ac:dyDescent="0.35">
      <c r="A25" s="2"/>
      <c r="C25" s="3"/>
      <c r="D25" s="3"/>
      <c r="E25" s="3"/>
      <c r="F25" s="3"/>
      <c r="G25" s="3"/>
      <c r="H25" s="3"/>
    </row>
    <row r="26" spans="1:10" ht="15" thickBot="1" x14ac:dyDescent="0.4">
      <c r="A26" s="2"/>
      <c r="C26" s="4"/>
      <c r="D26" s="4"/>
      <c r="E26" s="4"/>
      <c r="F26" s="4"/>
      <c r="G26" s="4"/>
      <c r="H26" s="4"/>
    </row>
    <row r="27" spans="1:10" ht="15" thickBot="1" x14ac:dyDescent="0.4">
      <c r="A27" s="5" t="s">
        <v>4</v>
      </c>
      <c r="B27" s="6"/>
      <c r="C27" s="6"/>
      <c r="D27" s="6"/>
      <c r="E27" s="6"/>
      <c r="F27" s="6"/>
      <c r="G27" s="6"/>
      <c r="H27" s="15">
        <f>ROUND(SUM(H4:H26),2)</f>
        <v>0</v>
      </c>
    </row>
    <row r="28" spans="1:10" ht="15" thickBot="1" x14ac:dyDescent="0.4">
      <c r="I28" s="26" t="s">
        <v>19</v>
      </c>
    </row>
    <row r="29" spans="1:10" ht="15" thickBot="1" x14ac:dyDescent="0.4">
      <c r="A29" s="21" t="s">
        <v>12</v>
      </c>
      <c r="B29" s="12"/>
      <c r="C29" s="12"/>
      <c r="D29" s="12"/>
      <c r="E29" s="12"/>
      <c r="F29" s="12"/>
      <c r="G29" s="12"/>
      <c r="H29" s="19" t="str">
        <f>IF(H27=0,"není zadána plocha",IF(H27&gt;52,"-",IF(H27&lt;=41.84,ROUND(-490.973429108546*H27+26296.1413640931,-2),"sazba podle jiné rovnice")))</f>
        <v>není zadána plocha</v>
      </c>
      <c r="I29" s="26" t="str">
        <f>IF(H27=0,"není zadána plocha",IF(H27&gt;52,"-",IF(H27&lt;=41.84,-490.973429108546*H27+26296.1413640931,"sazba podle jiné rovnice")))</f>
        <v>není zadána plocha</v>
      </c>
      <c r="J29" s="26" t="s">
        <v>16</v>
      </c>
    </row>
    <row r="30" spans="1:10" ht="15" thickBot="1" x14ac:dyDescent="0.4">
      <c r="A30" s="22" t="s">
        <v>13</v>
      </c>
      <c r="B30" s="17"/>
      <c r="C30" s="17"/>
      <c r="D30" s="17"/>
      <c r="E30" s="17"/>
      <c r="F30" s="17"/>
      <c r="G30" s="18"/>
      <c r="H30" s="19" t="str">
        <f>IF(H27=0,"není zadána plocha",IF(H27&gt;52,"-",IF(H27&gt;41.84,ROUND(-28.166604329608*H27+6940.25461515961,-2),"sazba podle jiné rovnice")))</f>
        <v>není zadána plocha</v>
      </c>
      <c r="I30" s="26" t="str">
        <f>IF(H27=0,"není zadána plocha",IF(H27&gt;52,"-",IF(H27&gt;41.84,-28.166604329608*H27+6940.25461515961,"sazba podle jiné rovnice")))</f>
        <v>není zadána plocha</v>
      </c>
      <c r="J30" s="26" t="s">
        <v>16</v>
      </c>
    </row>
    <row r="31" spans="1:10" ht="15" thickBot="1" x14ac:dyDescent="0.4">
      <c r="A31" s="28" t="s">
        <v>9</v>
      </c>
      <c r="B31" s="29"/>
      <c r="C31" s="31"/>
      <c r="D31" s="31"/>
      <c r="E31" s="31"/>
      <c r="F31" s="31"/>
      <c r="G31" s="31"/>
      <c r="H31" s="24" t="str">
        <f>IF(H27&gt;52,"-",IF(H27=0,"není zadána plocha",IF(H29="sazba podle jiné rovnice",H27*H30,H27*H29)))</f>
        <v>není zadána plocha</v>
      </c>
      <c r="I31" s="26" t="str">
        <f>IF(H27&gt;52,"-",IF(H27=0,"není zadána plocha",IF(H29="sazba podle jiné rovnice",H27*H30,H27*H29)))</f>
        <v>není zadána plocha</v>
      </c>
    </row>
    <row r="32" spans="1:10" ht="15" thickBot="1" x14ac:dyDescent="0.4">
      <c r="H32" s="11"/>
      <c r="I32" s="26"/>
    </row>
    <row r="33" spans="1:10" x14ac:dyDescent="0.35">
      <c r="A33" s="23" t="s">
        <v>14</v>
      </c>
      <c r="B33" s="14"/>
      <c r="C33" s="14"/>
      <c r="D33" s="14"/>
      <c r="E33" s="14"/>
      <c r="F33" s="14"/>
      <c r="G33" s="14"/>
      <c r="H33" s="13">
        <f>ROUND(5475.59119001999,-2)</f>
        <v>5500</v>
      </c>
      <c r="I33" s="27">
        <v>5475.5911900199899</v>
      </c>
      <c r="J33" s="26" t="s">
        <v>15</v>
      </c>
    </row>
    <row r="34" spans="1:10" ht="15" thickBot="1" x14ac:dyDescent="0.4">
      <c r="A34" s="30" t="s">
        <v>10</v>
      </c>
      <c r="B34" s="32"/>
      <c r="C34" s="32"/>
      <c r="D34" s="32"/>
      <c r="E34" s="32"/>
      <c r="F34" s="32"/>
      <c r="G34" s="32"/>
      <c r="H34" s="25" t="str">
        <f>IF(H27=0,"není zadána plocha",IF(H27&gt;52,H27*H33,"-"))</f>
        <v>není zadána plocha</v>
      </c>
      <c r="I34" s="26" t="str">
        <f>IF(H27=0,"není zadána plocha",IF(H27&gt;52,H27*H33,"-"))</f>
        <v>není zadána plocha</v>
      </c>
    </row>
    <row r="36" spans="1:10" x14ac:dyDescent="0.35">
      <c r="H36" s="27" t="str">
        <f>IF(H27=0,"není zadána plocha",IF(H27&gt;52,5475.59119001999,IF(H27&lt;41.84,(-490.973429108546*H27+26296.1413640931),(-28.166604329608*H27+6940.25461515961))))</f>
        <v>není zadána plocha</v>
      </c>
      <c r="I36" s="26" t="s">
        <v>17</v>
      </c>
    </row>
    <row r="37" spans="1:10" x14ac:dyDescent="0.35">
      <c r="H37" s="27" t="str">
        <f>IF(H27=0,"není zadána plocha",ROUND(IF(H27&gt;52,5475.59119001999,IF(H27&lt;41.84,(-490.973429108546*H27+26296.1413640931),(-28.166604329608*H27+6940.25461515961))),-2))</f>
        <v>není zadána plocha</v>
      </c>
      <c r="I37" s="26" t="s">
        <v>18</v>
      </c>
    </row>
  </sheetData>
  <pageMargins left="0.7" right="0.7" top="0.78740157499999996" bottom="0.78740157499999996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Agentura ochrany přírody a krajiny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Krajča2</dc:creator>
  <cp:lastModifiedBy>Jindřiška Jelínková</cp:lastModifiedBy>
  <cp:lastPrinted>2023-01-18T10:25:37Z</cp:lastPrinted>
  <dcterms:created xsi:type="dcterms:W3CDTF">2023-01-12T09:59:07Z</dcterms:created>
  <dcterms:modified xsi:type="dcterms:W3CDTF">2024-01-07T14:01:48Z</dcterms:modified>
</cp:coreProperties>
</file>